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45" windowWidth="11325" windowHeight="9885"/>
  </bookViews>
  <sheets>
    <sheet name="Все года" sheetId="3" r:id="rId1"/>
  </sheets>
  <definedNames>
    <definedName name="_xlnm.Print_Titles" localSheetId="0">'Все года'!$4:$5</definedName>
  </definedNames>
  <calcPr calcId="145621"/>
</workbook>
</file>

<file path=xl/calcChain.xml><?xml version="1.0" encoding="utf-8"?>
<calcChain xmlns="http://schemas.openxmlformats.org/spreadsheetml/2006/main">
  <c r="F51" i="3" l="1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3" i="3"/>
  <c r="F32" i="3"/>
  <c r="F31" i="3"/>
  <c r="F30" i="3"/>
  <c r="F29" i="3"/>
  <c r="F28" i="3"/>
  <c r="F27" i="3"/>
  <c r="F26" i="3"/>
  <c r="F25" i="3"/>
  <c r="F24" i="3"/>
  <c r="F23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D39" i="3" l="1"/>
  <c r="E12" i="3"/>
  <c r="D12" i="3"/>
  <c r="C12" i="3"/>
  <c r="B12" i="3"/>
  <c r="E13" i="3"/>
  <c r="D13" i="3"/>
  <c r="C13" i="3"/>
  <c r="B13" i="3"/>
  <c r="E35" i="3"/>
  <c r="C35" i="3"/>
  <c r="D26" i="3"/>
  <c r="C23" i="3"/>
  <c r="B35" i="3"/>
  <c r="D50" i="3" l="1"/>
  <c r="C28" i="3"/>
  <c r="D15" i="3"/>
  <c r="C42" i="3"/>
  <c r="B42" i="3"/>
  <c r="E28" i="3"/>
  <c r="B28" i="3"/>
  <c r="B27" i="3" s="1"/>
  <c r="B23" i="3"/>
  <c r="B20" i="3"/>
  <c r="C9" i="3"/>
  <c r="E9" i="3"/>
  <c r="B9" i="3"/>
  <c r="E42" i="3" l="1"/>
  <c r="E27" i="3"/>
  <c r="E23" i="3"/>
  <c r="E20" i="3"/>
  <c r="D51" i="3"/>
  <c r="D49" i="3"/>
  <c r="D48" i="3"/>
  <c r="D47" i="3"/>
  <c r="D46" i="3"/>
  <c r="D45" i="3"/>
  <c r="D44" i="3"/>
  <c r="D43" i="3"/>
  <c r="D41" i="3"/>
  <c r="D40" i="3"/>
  <c r="D38" i="3"/>
  <c r="D37" i="3"/>
  <c r="D36" i="3"/>
  <c r="D33" i="3"/>
  <c r="D32" i="3"/>
  <c r="D31" i="3"/>
  <c r="D30" i="3"/>
  <c r="D29" i="3"/>
  <c r="D25" i="3"/>
  <c r="D24" i="3"/>
  <c r="D21" i="3"/>
  <c r="D19" i="3"/>
  <c r="D18" i="3"/>
  <c r="D17" i="3"/>
  <c r="D16" i="3"/>
  <c r="D14" i="3"/>
  <c r="D11" i="3"/>
  <c r="D10" i="3"/>
  <c r="D42" i="3"/>
  <c r="D35" i="3"/>
  <c r="C27" i="3"/>
  <c r="D27" i="3" s="1"/>
  <c r="D23" i="3"/>
  <c r="C20" i="3"/>
  <c r="D20" i="3" s="1"/>
  <c r="D28" i="3" l="1"/>
  <c r="E8" i="3"/>
  <c r="D9" i="3"/>
  <c r="C8" i="3"/>
  <c r="C7" i="3" s="1"/>
  <c r="E7" i="3" l="1"/>
  <c r="F7" i="3" s="1"/>
  <c r="F8" i="3"/>
  <c r="D8" i="3"/>
  <c r="D7" i="3" s="1"/>
  <c r="B8" i="3"/>
  <c r="B7" i="3" s="1"/>
</calcChain>
</file>

<file path=xl/sharedStrings.xml><?xml version="1.0" encoding="utf-8"?>
<sst xmlns="http://schemas.openxmlformats.org/spreadsheetml/2006/main" count="59" uniqueCount="59">
  <si>
    <t>Наименование доходов</t>
  </si>
  <si>
    <t>2</t>
  </si>
  <si>
    <t>3</t>
  </si>
  <si>
    <t>4</t>
  </si>
  <si>
    <t>5</t>
  </si>
  <si>
    <t>ДОХОДЫ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</si>
  <si>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</si>
  <si>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</si>
  <si>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</si>
  <si>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</si>
  <si>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</si>
  <si>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</si>
  <si>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Акцизы на пиво, производимое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</si>
  <si>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</si>
  <si>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</si>
  <si>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</si>
  <si>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</si>
  <si>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</si>
  <si>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</si>
  <si>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</si>
  <si>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</si>
  <si>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Налог на добычу прочих полезных ископаемых (за исключением полезных ископаемых в виде природных алмазов)</t>
  </si>
  <si>
    <t>Налог на добычу полезных ископаемых в виде угля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</si>
  <si>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</si>
  <si>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</si>
  <si>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</si>
  <si>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</si>
  <si>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</si>
  <si>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</si>
  <si>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</si>
  <si>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</si>
  <si>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</si>
  <si>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</si>
  <si>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</si>
  <si>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</si>
  <si>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</si>
  <si>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</si>
  <si>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</si>
  <si>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</si>
  <si>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 xml:space="preserve">                                 </t>
  </si>
  <si>
    <t>БЕЗВОЗМЕЗДНЫЕ ПОСТУПЛЕНИЯ</t>
  </si>
  <si>
    <t>Отклонение уточненных плановых назначений от первоначальных</t>
  </si>
  <si>
    <t>Акцизы на сидр, пуаре, медовуху, производимые на территории Российской Федерации</t>
  </si>
  <si>
    <t>Единый сельскохозяйственный налог</t>
  </si>
  <si>
    <t>Налог на игорный бизнес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</si>
  <si>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</si>
  <si>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</si>
  <si>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 xml:space="preserve">                                  Приложение 1</t>
  </si>
  <si>
    <t xml:space="preserve">      (тыс. рублей)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</si>
  <si>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</si>
  <si>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</si>
  <si>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</si>
  <si>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</si>
  <si>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Анализ исполнения доходов областного бюджета за 2016 год</t>
  </si>
  <si>
    <t>Первоначальные плановые назначения на 2016 год</t>
  </si>
  <si>
    <t>Уточненные плановые назначения на 2016 год</t>
  </si>
  <si>
    <t xml:space="preserve">Исполнение за 2016 год </t>
  </si>
  <si>
    <t xml:space="preserve"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    </t>
  </si>
  <si>
    <t xml:space="preserve">Уровень исполнения,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</si>
</sst>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7" x14ac:knownFonts="1">
    <font>
      <sz val="10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0" fillId="0" borderId="0" xfId="0" applyNumberFormat="1"/>
    <xf numFmtId="0" fontId="3" fillId="0" borderId="3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0" fontId="5" fillId="0" borderId="0" xfId="0" applyFont="1"/>
    <xf numFmtId="165" fontId="6" fillId="0" borderId="1" xfId="0" applyNumberFormat="1" applyFont="1" applyBorder="1"/>
    <xf numFmtId="165" fontId="4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/>
    <xf numFmtId="165" fontId="3" fillId="0" borderId="1" xfId="0" applyNumberFormat="1" applyFont="1" applyBorder="1" applyAlignment="1">
      <alignment horizontal="right"/>
    </xf>
    <xf numFmtId="166" fontId="5" fillId="0" borderId="1" xfId="0" applyNumberFormat="1" applyFont="1" applyBorder="1"/>
    <xf numFmtId="166" fontId="6" fillId="0" borderId="1" xfId="0" applyNumberFormat="1" applyFont="1" applyBorder="1"/>
    <xf numFmtId="165" fontId="1" fillId="0" borderId="6" xfId="0" applyNumberFormat="1" applyFont="1" applyBorder="1" applyAlignment="1">
      <alignment horizontal="right"/>
    </xf>
    <xf numFmtId="0" fontId="5" fillId="0" borderId="6" xfId="0" applyFont="1" applyBorder="1"/>
    <xf numFmtId="165" fontId="4" fillId="0" borderId="6" xfId="0" applyNumberFormat="1" applyFont="1" applyBorder="1" applyAlignment="1">
      <alignment horizontal="right"/>
    </xf>
    <xf numFmtId="166" fontId="5" fillId="0" borderId="6" xfId="0" applyNumberFormat="1" applyFont="1" applyBorder="1"/>
    <xf numFmtId="166" fontId="6" fillId="0" borderId="6" xfId="0" applyNumberFormat="1" applyFont="1" applyBorder="1"/>
    <xf numFmtId="0" fontId="6" fillId="0" borderId="6" xfId="0" applyFont="1" applyBorder="1"/>
    <xf numFmtId="0" fontId="0" fillId="0" borderId="1" xfId="0" applyBorder="1"/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topLeftCell="A14" workbookViewId="0">
      <selection activeCell="A18" sqref="A18"/>
    </sheetView>
  </sheetViews>
  <sheetFormatPr defaultColWidth="8.85546875" defaultRowHeight="12.75" x14ac:dyDescent="0.2"/>
  <cols>
    <col min="1" max="1" width="81.42578125" customWidth="1"/>
    <col min="2" max="2" width="23.140625" customWidth="1"/>
    <col min="3" max="3" width="22.140625" customWidth="1"/>
    <col min="4" max="4" width="24" customWidth="1"/>
    <col min="5" max="5" width="21.28515625" customWidth="1"/>
    <col min="6" max="6" width="18.28515625" customWidth="1"/>
  </cols>
  <sheetData>
    <row r="1" spans="1:6" ht="19.5" customHeight="1" x14ac:dyDescent="0.3">
      <c r="D1" s="32" t="s">
        <v>47</v>
      </c>
      <c r="E1" s="32"/>
    </row>
    <row r="2" spans="1:6" ht="18.75" customHeight="1" x14ac:dyDescent="0.3">
      <c r="A2" s="31" t="s">
        <v>53</v>
      </c>
      <c r="B2" s="31"/>
      <c r="C2" s="31"/>
      <c r="D2" s="31"/>
      <c r="E2" s="31"/>
    </row>
    <row r="3" spans="1:6" ht="17.45" customHeight="1" x14ac:dyDescent="0.3">
      <c r="A3" s="3"/>
      <c r="B3" s="3"/>
      <c r="C3" s="3"/>
      <c r="D3" s="3" t="s">
        <v>39</v>
      </c>
      <c r="E3" s="12" t="s">
        <v>48</v>
      </c>
    </row>
    <row r="4" spans="1:6" ht="14.1" customHeight="1" x14ac:dyDescent="0.3">
      <c r="A4" s="33" t="s">
        <v>0</v>
      </c>
      <c r="B4" s="9"/>
      <c r="C4" s="9"/>
      <c r="D4" s="33" t="s">
        <v>41</v>
      </c>
      <c r="E4" s="29" t="s">
        <v>56</v>
      </c>
      <c r="F4" s="27" t="s">
        <v>58</v>
      </c>
    </row>
    <row r="5" spans="1:6" ht="98.25" customHeight="1" x14ac:dyDescent="0.2">
      <c r="A5" s="34"/>
      <c r="B5" s="10" t="s">
        <v>54</v>
      </c>
      <c r="C5" s="10" t="s">
        <v>55</v>
      </c>
      <c r="D5" s="34"/>
      <c r="E5" s="30"/>
      <c r="F5" s="28"/>
    </row>
    <row r="6" spans="1:6" ht="18.75" hidden="1" customHeight="1" x14ac:dyDescent="0.2">
      <c r="A6" s="1" t="s">
        <v>1</v>
      </c>
      <c r="B6" s="1" t="s">
        <v>2</v>
      </c>
      <c r="C6" s="2" t="s">
        <v>3</v>
      </c>
      <c r="D6" s="2" t="s">
        <v>4</v>
      </c>
      <c r="F6" s="26"/>
    </row>
    <row r="7" spans="1:6" ht="26.25" customHeight="1" x14ac:dyDescent="0.3">
      <c r="A7" s="4" t="s">
        <v>5</v>
      </c>
      <c r="B7" s="6">
        <f>B8+B51</f>
        <v>39030803.699999996</v>
      </c>
      <c r="C7" s="6">
        <f>C8+C51</f>
        <v>44479138.599999994</v>
      </c>
      <c r="D7" s="6">
        <f>D8+D51</f>
        <v>5448334.9000000004</v>
      </c>
      <c r="E7" s="20">
        <f>E8+E51</f>
        <v>48534136.899999991</v>
      </c>
      <c r="F7" s="16">
        <f>ROUND(E7/C7*100,1)</f>
        <v>109.1</v>
      </c>
    </row>
    <row r="8" spans="1:6" ht="18.75" x14ac:dyDescent="0.3">
      <c r="A8" s="4" t="s">
        <v>6</v>
      </c>
      <c r="B8" s="6">
        <f>B9+B12+B20+B23+B27+B33+B34+B35+B42+B46+B47+B48+B49+B50</f>
        <v>32078307.899999999</v>
      </c>
      <c r="C8" s="6">
        <f>C9+C12+C20+C23+C27+C33+C34+C35+C42+C46+C47+C48+C49+C50</f>
        <v>33816490.899999999</v>
      </c>
      <c r="D8" s="6">
        <f>D9+D12+D20+D23+D27+D33+D34+D35+D42+D46+D47+D48+D49+D50</f>
        <v>1738183.0000000005</v>
      </c>
      <c r="E8" s="20">
        <f>E9+E12+E20+E23+E27+E33+E34+E35+E42+E46+E47+E48+E49+E50</f>
        <v>35267681.999999993</v>
      </c>
      <c r="F8" s="16">
        <f t="shared" ref="F8:F51" si="0">ROUND(E8/C8*100,1)</f>
        <v>104.3</v>
      </c>
    </row>
    <row r="9" spans="1:6" ht="18.75" x14ac:dyDescent="0.3">
      <c r="A9" s="4" t="s">
        <v>7</v>
      </c>
      <c r="B9" s="6">
        <f>B10+B11</f>
        <v>18619140.699999999</v>
      </c>
      <c r="C9" s="6">
        <f t="shared" ref="C9:E9" si="1">C10+C11</f>
        <v>19881429.5</v>
      </c>
      <c r="D9" s="6">
        <f t="shared" si="1"/>
        <v>1262288.8000000007</v>
      </c>
      <c r="E9" s="20">
        <f t="shared" si="1"/>
        <v>20491053.699999999</v>
      </c>
      <c r="F9" s="16">
        <f t="shared" si="0"/>
        <v>103.1</v>
      </c>
    </row>
    <row r="10" spans="1:6" ht="18.75" x14ac:dyDescent="0.3">
      <c r="A10" s="11" t="s">
        <v>8</v>
      </c>
      <c r="B10" s="14">
        <v>8252890</v>
      </c>
      <c r="C10" s="14">
        <v>9588781.8000000007</v>
      </c>
      <c r="D10" s="14">
        <f>C10-B10</f>
        <v>1335891.8000000007</v>
      </c>
      <c r="E10" s="21">
        <v>9970869.1999999993</v>
      </c>
      <c r="F10" s="18">
        <f t="shared" si="0"/>
        <v>104</v>
      </c>
    </row>
    <row r="11" spans="1:6" ht="18.75" x14ac:dyDescent="0.3">
      <c r="A11" s="11" t="s">
        <v>9</v>
      </c>
      <c r="B11" s="14">
        <v>10366250.699999999</v>
      </c>
      <c r="C11" s="14">
        <v>10292647.699999999</v>
      </c>
      <c r="D11" s="14">
        <f t="shared" ref="D11:D51" si="2">C11-B11</f>
        <v>-73603</v>
      </c>
      <c r="E11" s="21">
        <v>10520184.5</v>
      </c>
      <c r="F11" s="15">
        <f t="shared" si="0"/>
        <v>102.2</v>
      </c>
    </row>
    <row r="12" spans="1:6" ht="56.25" x14ac:dyDescent="0.3">
      <c r="A12" s="4" t="s">
        <v>10</v>
      </c>
      <c r="B12" s="6">
        <f>B14+B15+B16+B17+B18+B19</f>
        <v>1938092</v>
      </c>
      <c r="C12" s="6">
        <f t="shared" ref="C12:E12" si="3">C14+C15+C16+C17+C18+C19</f>
        <v>2205288</v>
      </c>
      <c r="D12" s="6">
        <f t="shared" si="3"/>
        <v>267195.99999999988</v>
      </c>
      <c r="E12" s="20">
        <f t="shared" si="3"/>
        <v>2737978.3</v>
      </c>
      <c r="F12" s="16">
        <f t="shared" si="0"/>
        <v>124.2</v>
      </c>
    </row>
    <row r="13" spans="1:6" ht="37.5" x14ac:dyDescent="0.3">
      <c r="A13" s="11" t="s">
        <v>11</v>
      </c>
      <c r="B13" s="14">
        <f>B14+B15+B16+B17+B18+B19</f>
        <v>1938092</v>
      </c>
      <c r="C13" s="14">
        <f t="shared" ref="C13:E13" si="4">C14+C15+C16+C17+C18+C19</f>
        <v>2205288</v>
      </c>
      <c r="D13" s="14">
        <f t="shared" si="4"/>
        <v>267195.99999999988</v>
      </c>
      <c r="E13" s="22">
        <f t="shared" si="4"/>
        <v>2737978.3</v>
      </c>
      <c r="F13" s="15">
        <f t="shared" si="0"/>
        <v>124.2</v>
      </c>
    </row>
    <row r="14" spans="1:6" ht="37.5" x14ac:dyDescent="0.3">
      <c r="A14" s="5" t="s">
        <v>12</v>
      </c>
      <c r="B14" s="7">
        <v>7996</v>
      </c>
      <c r="C14" s="7">
        <v>7939</v>
      </c>
      <c r="D14" s="14">
        <f t="shared" si="2"/>
        <v>-57</v>
      </c>
      <c r="E14" s="21">
        <v>8110.5</v>
      </c>
      <c r="F14" s="15">
        <f t="shared" si="0"/>
        <v>102.2</v>
      </c>
    </row>
    <row r="15" spans="1:6" ht="37.5" x14ac:dyDescent="0.3">
      <c r="A15" s="5" t="s">
        <v>42</v>
      </c>
      <c r="B15" s="7">
        <v>162</v>
      </c>
      <c r="C15" s="7">
        <v>200</v>
      </c>
      <c r="D15" s="14">
        <f t="shared" si="2"/>
        <v>38</v>
      </c>
      <c r="E15" s="21">
        <v>220.6</v>
      </c>
      <c r="F15" s="15">
        <f t="shared" si="0"/>
        <v>110.3</v>
      </c>
    </row>
    <row r="16" spans="1:6" ht="93.75" x14ac:dyDescent="0.3">
      <c r="A16" s="5" t="s">
        <v>49</v>
      </c>
      <c r="B16" s="7">
        <v>603706</v>
      </c>
      <c r="C16" s="7">
        <v>641358</v>
      </c>
      <c r="D16" s="14">
        <f t="shared" si="2"/>
        <v>37652</v>
      </c>
      <c r="E16" s="21">
        <v>933154.7</v>
      </c>
      <c r="F16" s="15">
        <f t="shared" si="0"/>
        <v>145.5</v>
      </c>
    </row>
    <row r="17" spans="1:6" ht="112.5" x14ac:dyDescent="0.3">
      <c r="A17" s="5" t="s">
        <v>50</v>
      </c>
      <c r="B17" s="7">
        <v>17804</v>
      </c>
      <c r="C17" s="7">
        <v>14161</v>
      </c>
      <c r="D17" s="14">
        <f t="shared" si="2"/>
        <v>-3643</v>
      </c>
      <c r="E17" s="21">
        <v>14244.2</v>
      </c>
      <c r="F17" s="15">
        <f t="shared" si="0"/>
        <v>100.6</v>
      </c>
    </row>
    <row r="18" spans="1:6" ht="93.75" x14ac:dyDescent="0.3">
      <c r="A18" s="5" t="s">
        <v>51</v>
      </c>
      <c r="B18" s="7">
        <v>1308424</v>
      </c>
      <c r="C18" s="7">
        <v>1769761.9</v>
      </c>
      <c r="D18" s="14">
        <f t="shared" si="2"/>
        <v>461337.89999999991</v>
      </c>
      <c r="E18" s="23">
        <v>1920460.9</v>
      </c>
      <c r="F18" s="15">
        <f t="shared" si="0"/>
        <v>108.5</v>
      </c>
    </row>
    <row r="19" spans="1:6" ht="93.75" x14ac:dyDescent="0.3">
      <c r="A19" s="5" t="s">
        <v>52</v>
      </c>
      <c r="B19" s="7"/>
      <c r="C19" s="7">
        <v>-228131.9</v>
      </c>
      <c r="D19" s="14">
        <f t="shared" si="2"/>
        <v>-228131.9</v>
      </c>
      <c r="E19" s="21">
        <v>-138212.6</v>
      </c>
      <c r="F19" s="15">
        <f t="shared" si="0"/>
        <v>60.6</v>
      </c>
    </row>
    <row r="20" spans="1:6" ht="18.75" x14ac:dyDescent="0.3">
      <c r="A20" s="4" t="s">
        <v>13</v>
      </c>
      <c r="B20" s="6">
        <f>B21+B22</f>
        <v>1358999</v>
      </c>
      <c r="C20" s="6">
        <f>C21</f>
        <v>1383682</v>
      </c>
      <c r="D20" s="17">
        <f t="shared" si="2"/>
        <v>24683</v>
      </c>
      <c r="E20" s="24">
        <f>E21+E22</f>
        <v>1438653.8</v>
      </c>
      <c r="F20" s="19">
        <f t="shared" si="0"/>
        <v>104</v>
      </c>
    </row>
    <row r="21" spans="1:6" ht="37.5" x14ac:dyDescent="0.3">
      <c r="A21" s="11" t="s">
        <v>14</v>
      </c>
      <c r="B21" s="14">
        <v>1358999</v>
      </c>
      <c r="C21" s="14">
        <v>1383682</v>
      </c>
      <c r="D21" s="14">
        <f t="shared" si="2"/>
        <v>24683</v>
      </c>
      <c r="E21" s="21">
        <v>1438650.5</v>
      </c>
      <c r="F21" s="18">
        <f t="shared" si="0"/>
        <v>104</v>
      </c>
    </row>
    <row r="22" spans="1:6" ht="18.75" x14ac:dyDescent="0.3">
      <c r="A22" s="11" t="s">
        <v>43</v>
      </c>
      <c r="B22" s="14"/>
      <c r="C22" s="14"/>
      <c r="D22" s="14"/>
      <c r="E22" s="21">
        <v>3.3</v>
      </c>
      <c r="F22" s="15"/>
    </row>
    <row r="23" spans="1:6" ht="18.75" x14ac:dyDescent="0.3">
      <c r="A23" s="4" t="s">
        <v>15</v>
      </c>
      <c r="B23" s="6">
        <f>B24+B25+B26</f>
        <v>7434408</v>
      </c>
      <c r="C23" s="6">
        <f>C24+C25+C26</f>
        <v>7247884</v>
      </c>
      <c r="D23" s="17">
        <f t="shared" si="2"/>
        <v>-186524</v>
      </c>
      <c r="E23" s="24">
        <f>E24+E25+E26</f>
        <v>7439265.6999999993</v>
      </c>
      <c r="F23" s="16">
        <f t="shared" si="0"/>
        <v>102.6</v>
      </c>
    </row>
    <row r="24" spans="1:6" ht="18.75" x14ac:dyDescent="0.3">
      <c r="A24" s="11" t="s">
        <v>16</v>
      </c>
      <c r="B24" s="14">
        <v>6606737</v>
      </c>
      <c r="C24" s="14">
        <v>6499446</v>
      </c>
      <c r="D24" s="14">
        <f t="shared" si="2"/>
        <v>-107291</v>
      </c>
      <c r="E24" s="21">
        <v>6585604.5999999996</v>
      </c>
      <c r="F24" s="15">
        <f t="shared" si="0"/>
        <v>101.3</v>
      </c>
    </row>
    <row r="25" spans="1:6" ht="18.75" x14ac:dyDescent="0.3">
      <c r="A25" s="11" t="s">
        <v>17</v>
      </c>
      <c r="B25" s="14">
        <v>827671</v>
      </c>
      <c r="C25" s="14">
        <v>747962</v>
      </c>
      <c r="D25" s="14">
        <f t="shared" si="2"/>
        <v>-79709</v>
      </c>
      <c r="E25" s="23">
        <v>853143.1</v>
      </c>
      <c r="F25" s="15">
        <f t="shared" si="0"/>
        <v>114.1</v>
      </c>
    </row>
    <row r="26" spans="1:6" ht="18.75" x14ac:dyDescent="0.3">
      <c r="A26" s="11" t="s">
        <v>44</v>
      </c>
      <c r="B26" s="14"/>
      <c r="C26" s="14">
        <v>476</v>
      </c>
      <c r="D26" s="14">
        <f t="shared" si="2"/>
        <v>476</v>
      </c>
      <c r="E26" s="23">
        <v>518</v>
      </c>
      <c r="F26" s="15">
        <f t="shared" si="0"/>
        <v>108.8</v>
      </c>
    </row>
    <row r="27" spans="1:6" ht="37.5" x14ac:dyDescent="0.3">
      <c r="A27" s="4" t="s">
        <v>18</v>
      </c>
      <c r="B27" s="6">
        <f>B28+B32</f>
        <v>2142154</v>
      </c>
      <c r="C27" s="6">
        <f>C28+C32</f>
        <v>1821197</v>
      </c>
      <c r="D27" s="14">
        <f t="shared" si="2"/>
        <v>-320957</v>
      </c>
      <c r="E27" s="25">
        <f>E28+E32</f>
        <v>1830997.5</v>
      </c>
      <c r="F27" s="16">
        <f t="shared" si="0"/>
        <v>100.5</v>
      </c>
    </row>
    <row r="28" spans="1:6" ht="18.75" x14ac:dyDescent="0.3">
      <c r="A28" s="11" t="s">
        <v>19</v>
      </c>
      <c r="B28" s="14">
        <f>B29+B30+B31</f>
        <v>2135439</v>
      </c>
      <c r="C28" s="14">
        <f>C29+C30+C31</f>
        <v>1813136</v>
      </c>
      <c r="D28" s="14">
        <f t="shared" ref="D28:E28" si="5">D29+D30+D31</f>
        <v>-322303</v>
      </c>
      <c r="E28" s="22">
        <f t="shared" si="5"/>
        <v>1823065.5</v>
      </c>
      <c r="F28" s="15">
        <f t="shared" si="0"/>
        <v>100.5</v>
      </c>
    </row>
    <row r="29" spans="1:6" ht="18.75" x14ac:dyDescent="0.3">
      <c r="A29" s="5" t="s">
        <v>20</v>
      </c>
      <c r="B29" s="7">
        <v>30029</v>
      </c>
      <c r="C29" s="7">
        <v>29025</v>
      </c>
      <c r="D29" s="14">
        <f t="shared" si="2"/>
        <v>-1004</v>
      </c>
      <c r="E29" s="21">
        <v>34894.6</v>
      </c>
      <c r="F29" s="15">
        <f t="shared" si="0"/>
        <v>120.2</v>
      </c>
    </row>
    <row r="30" spans="1:6" ht="37.5" x14ac:dyDescent="0.3">
      <c r="A30" s="5" t="s">
        <v>21</v>
      </c>
      <c r="B30" s="7">
        <v>2075413</v>
      </c>
      <c r="C30" s="7">
        <v>1747085</v>
      </c>
      <c r="D30" s="14">
        <f t="shared" si="2"/>
        <v>-328328</v>
      </c>
      <c r="E30" s="21">
        <v>1750818.5</v>
      </c>
      <c r="F30" s="15">
        <f t="shared" si="0"/>
        <v>100.2</v>
      </c>
    </row>
    <row r="31" spans="1:6" ht="18.75" x14ac:dyDescent="0.3">
      <c r="A31" s="5" t="s">
        <v>22</v>
      </c>
      <c r="B31" s="7">
        <v>29997</v>
      </c>
      <c r="C31" s="7">
        <v>37026</v>
      </c>
      <c r="D31" s="14">
        <f t="shared" si="2"/>
        <v>7029</v>
      </c>
      <c r="E31" s="21">
        <v>37352.400000000001</v>
      </c>
      <c r="F31" s="15">
        <f t="shared" si="0"/>
        <v>100.9</v>
      </c>
    </row>
    <row r="32" spans="1:6" ht="37.5" x14ac:dyDescent="0.3">
      <c r="A32" s="11" t="s">
        <v>23</v>
      </c>
      <c r="B32" s="14">
        <v>6715</v>
      </c>
      <c r="C32" s="14">
        <v>8061</v>
      </c>
      <c r="D32" s="14">
        <f t="shared" si="2"/>
        <v>1346</v>
      </c>
      <c r="E32" s="23">
        <v>7932</v>
      </c>
      <c r="F32" s="15">
        <f t="shared" si="0"/>
        <v>98.4</v>
      </c>
    </row>
    <row r="33" spans="1:6" ht="18.75" x14ac:dyDescent="0.3">
      <c r="A33" s="4" t="s">
        <v>24</v>
      </c>
      <c r="B33" s="6">
        <v>76967.100000000006</v>
      </c>
      <c r="C33" s="6">
        <v>155878.29999999999</v>
      </c>
      <c r="D33" s="17">
        <f t="shared" si="2"/>
        <v>78911.199999999983</v>
      </c>
      <c r="E33" s="24">
        <v>137829.1</v>
      </c>
      <c r="F33" s="16">
        <f t="shared" si="0"/>
        <v>88.4</v>
      </c>
    </row>
    <row r="34" spans="1:6" ht="56.25" x14ac:dyDescent="0.3">
      <c r="A34" s="4" t="s">
        <v>45</v>
      </c>
      <c r="B34" s="6"/>
      <c r="C34" s="6"/>
      <c r="D34" s="17"/>
      <c r="E34" s="25">
        <v>19.5</v>
      </c>
      <c r="F34" s="15"/>
    </row>
    <row r="35" spans="1:6" ht="56.25" x14ac:dyDescent="0.3">
      <c r="A35" s="4" t="s">
        <v>25</v>
      </c>
      <c r="B35" s="6">
        <f>B36+B37+B38+B40+B41+B39</f>
        <v>79566.500000000015</v>
      </c>
      <c r="C35" s="6">
        <f>C36+C37+C38+C40+C41+C39</f>
        <v>102007.4</v>
      </c>
      <c r="D35" s="17">
        <f t="shared" si="2"/>
        <v>22440.89999999998</v>
      </c>
      <c r="E35" s="20">
        <f>E36+E37+E38+E40+E41+E39</f>
        <v>117502.90000000001</v>
      </c>
      <c r="F35" s="16">
        <f t="shared" si="0"/>
        <v>115.2</v>
      </c>
    </row>
    <row r="36" spans="1:6" ht="93.75" x14ac:dyDescent="0.3">
      <c r="A36" s="11" t="s">
        <v>26</v>
      </c>
      <c r="B36" s="14">
        <v>550</v>
      </c>
      <c r="C36" s="14">
        <v>3567</v>
      </c>
      <c r="D36" s="14">
        <f t="shared" si="2"/>
        <v>3017</v>
      </c>
      <c r="E36" s="21">
        <v>3567.3</v>
      </c>
      <c r="F36" s="18">
        <f t="shared" si="0"/>
        <v>100</v>
      </c>
    </row>
    <row r="37" spans="1:6" ht="37.5" x14ac:dyDescent="0.3">
      <c r="A37" s="11" t="s">
        <v>27</v>
      </c>
      <c r="B37" s="14">
        <v>3843.1</v>
      </c>
      <c r="C37" s="14">
        <v>5973.8</v>
      </c>
      <c r="D37" s="14">
        <f t="shared" si="2"/>
        <v>2130.7000000000003</v>
      </c>
      <c r="E37" s="21">
        <v>5973.8</v>
      </c>
      <c r="F37" s="18">
        <f t="shared" si="0"/>
        <v>100</v>
      </c>
    </row>
    <row r="38" spans="1:6" ht="112.5" x14ac:dyDescent="0.3">
      <c r="A38" s="11" t="s">
        <v>28</v>
      </c>
      <c r="B38" s="14">
        <v>71821.600000000006</v>
      </c>
      <c r="C38" s="14">
        <v>88520.4</v>
      </c>
      <c r="D38" s="14">
        <f t="shared" si="2"/>
        <v>16698.799999999988</v>
      </c>
      <c r="E38" s="21">
        <v>104001.3</v>
      </c>
      <c r="F38" s="15">
        <f t="shared" si="0"/>
        <v>117.5</v>
      </c>
    </row>
    <row r="39" spans="1:6" ht="112.5" x14ac:dyDescent="0.3">
      <c r="A39" s="11" t="s">
        <v>57</v>
      </c>
      <c r="B39" s="14"/>
      <c r="C39" s="14">
        <v>82.8</v>
      </c>
      <c r="D39" s="14">
        <f t="shared" si="2"/>
        <v>82.8</v>
      </c>
      <c r="E39" s="23">
        <v>83</v>
      </c>
      <c r="F39" s="15">
        <f t="shared" si="0"/>
        <v>100.2</v>
      </c>
    </row>
    <row r="40" spans="1:6" ht="37.5" x14ac:dyDescent="0.3">
      <c r="A40" s="11" t="s">
        <v>29</v>
      </c>
      <c r="B40" s="14">
        <v>3351.8</v>
      </c>
      <c r="C40" s="14">
        <v>3827.4</v>
      </c>
      <c r="D40" s="14">
        <f t="shared" si="2"/>
        <v>475.59999999999991</v>
      </c>
      <c r="E40" s="21">
        <v>3827.5</v>
      </c>
      <c r="F40" s="18">
        <f t="shared" si="0"/>
        <v>100</v>
      </c>
    </row>
    <row r="41" spans="1:6" ht="93.75" x14ac:dyDescent="0.3">
      <c r="A41" s="11" t="s">
        <v>30</v>
      </c>
      <c r="B41" s="14"/>
      <c r="C41" s="14">
        <v>36</v>
      </c>
      <c r="D41" s="14">
        <f t="shared" si="2"/>
        <v>36</v>
      </c>
      <c r="E41" s="23">
        <v>50</v>
      </c>
      <c r="F41" s="15">
        <f t="shared" si="0"/>
        <v>138.9</v>
      </c>
    </row>
    <row r="42" spans="1:6" ht="37.5" x14ac:dyDescent="0.3">
      <c r="A42" s="4" t="s">
        <v>31</v>
      </c>
      <c r="B42" s="6">
        <f>B43+B44+B45</f>
        <v>176308.2</v>
      </c>
      <c r="C42" s="6">
        <f>C43+C44+C45</f>
        <v>207560.2</v>
      </c>
      <c r="D42" s="17">
        <f t="shared" si="2"/>
        <v>31252</v>
      </c>
      <c r="E42" s="24">
        <f>E43+E44+E45</f>
        <v>213785.09999999998</v>
      </c>
      <c r="F42" s="19">
        <f t="shared" si="0"/>
        <v>103</v>
      </c>
    </row>
    <row r="43" spans="1:6" ht="18.75" x14ac:dyDescent="0.3">
      <c r="A43" s="11" t="s">
        <v>32</v>
      </c>
      <c r="B43" s="14">
        <v>54313.2</v>
      </c>
      <c r="C43" s="14">
        <v>37779.9</v>
      </c>
      <c r="D43" s="14">
        <f t="shared" si="2"/>
        <v>-16533.299999999996</v>
      </c>
      <c r="E43" s="21">
        <v>39681.4</v>
      </c>
      <c r="F43" s="18">
        <f t="shared" si="0"/>
        <v>105</v>
      </c>
    </row>
    <row r="44" spans="1:6" ht="18.75" x14ac:dyDescent="0.3">
      <c r="A44" s="11" t="s">
        <v>33</v>
      </c>
      <c r="B44" s="14">
        <v>30610.5</v>
      </c>
      <c r="C44" s="14">
        <v>63527</v>
      </c>
      <c r="D44" s="14">
        <f t="shared" si="2"/>
        <v>32916.5</v>
      </c>
      <c r="E44" s="23">
        <v>60685</v>
      </c>
      <c r="F44" s="15">
        <f t="shared" si="0"/>
        <v>95.5</v>
      </c>
    </row>
    <row r="45" spans="1:6" ht="18.75" x14ac:dyDescent="0.3">
      <c r="A45" s="11" t="s">
        <v>34</v>
      </c>
      <c r="B45" s="14">
        <v>91384.5</v>
      </c>
      <c r="C45" s="14">
        <v>106253.3</v>
      </c>
      <c r="D45" s="14">
        <f t="shared" si="2"/>
        <v>14868.800000000003</v>
      </c>
      <c r="E45" s="23">
        <v>113418.7</v>
      </c>
      <c r="F45" s="15">
        <f t="shared" si="0"/>
        <v>106.7</v>
      </c>
    </row>
    <row r="46" spans="1:6" ht="37.5" x14ac:dyDescent="0.3">
      <c r="A46" s="4" t="s">
        <v>35</v>
      </c>
      <c r="B46" s="6">
        <v>75760.2</v>
      </c>
      <c r="C46" s="6">
        <v>518494.7</v>
      </c>
      <c r="D46" s="17">
        <f t="shared" si="2"/>
        <v>442734.5</v>
      </c>
      <c r="E46" s="25">
        <v>556580.19999999995</v>
      </c>
      <c r="F46" s="16">
        <f t="shared" si="0"/>
        <v>107.3</v>
      </c>
    </row>
    <row r="47" spans="1:6" ht="37.5" x14ac:dyDescent="0.3">
      <c r="A47" s="4" t="s">
        <v>36</v>
      </c>
      <c r="B47" s="6">
        <v>130</v>
      </c>
      <c r="C47" s="6">
        <v>25397</v>
      </c>
      <c r="D47" s="17">
        <f t="shared" si="2"/>
        <v>25267</v>
      </c>
      <c r="E47" s="25">
        <v>25497.8</v>
      </c>
      <c r="F47" s="16">
        <f t="shared" si="0"/>
        <v>100.4</v>
      </c>
    </row>
    <row r="48" spans="1:6" ht="18.75" x14ac:dyDescent="0.3">
      <c r="A48" s="4" t="s">
        <v>37</v>
      </c>
      <c r="B48" s="6">
        <v>5300</v>
      </c>
      <c r="C48" s="6">
        <v>4192.2</v>
      </c>
      <c r="D48" s="17">
        <f t="shared" si="2"/>
        <v>-1107.8000000000002</v>
      </c>
      <c r="E48" s="25">
        <v>4199.3</v>
      </c>
      <c r="F48" s="16">
        <f t="shared" si="0"/>
        <v>100.2</v>
      </c>
    </row>
    <row r="49" spans="1:6" ht="18.75" x14ac:dyDescent="0.3">
      <c r="A49" s="4" t="s">
        <v>38</v>
      </c>
      <c r="B49" s="6">
        <v>171482.2</v>
      </c>
      <c r="C49" s="6">
        <v>263480.59999999998</v>
      </c>
      <c r="D49" s="17">
        <f t="shared" si="2"/>
        <v>91998.399999999965</v>
      </c>
      <c r="E49" s="25">
        <v>267783.3</v>
      </c>
      <c r="F49" s="16">
        <f t="shared" si="0"/>
        <v>101.6</v>
      </c>
    </row>
    <row r="50" spans="1:6" ht="18.75" x14ac:dyDescent="0.3">
      <c r="A50" s="4" t="s">
        <v>46</v>
      </c>
      <c r="B50" s="6"/>
      <c r="C50" s="6"/>
      <c r="D50" s="17">
        <f t="shared" si="2"/>
        <v>0</v>
      </c>
      <c r="E50" s="25">
        <v>6535.8</v>
      </c>
      <c r="F50" s="15"/>
    </row>
    <row r="51" spans="1:6" ht="18.75" x14ac:dyDescent="0.3">
      <c r="A51" s="4" t="s">
        <v>40</v>
      </c>
      <c r="B51" s="13">
        <v>6952495.7999999998</v>
      </c>
      <c r="C51" s="16">
        <v>10662647.699999999</v>
      </c>
      <c r="D51" s="17">
        <f t="shared" si="2"/>
        <v>3710151.8999999994</v>
      </c>
      <c r="E51" s="25">
        <v>13266454.9</v>
      </c>
      <c r="F51" s="16">
        <f t="shared" si="0"/>
        <v>124.4</v>
      </c>
    </row>
    <row r="52" spans="1:6" x14ac:dyDescent="0.2">
      <c r="B52" s="8"/>
      <c r="C52" s="8"/>
      <c r="D52" s="8"/>
    </row>
    <row r="53" spans="1:6" x14ac:dyDescent="0.2">
      <c r="B53" s="8"/>
      <c r="C53" s="8"/>
      <c r="D53" s="8"/>
    </row>
  </sheetData>
  <mergeCells count="6">
    <mergeCell ref="F4:F5"/>
    <mergeCell ref="E4:E5"/>
    <mergeCell ref="A2:E2"/>
    <mergeCell ref="D1:E1"/>
    <mergeCell ref="A4:A5"/>
    <mergeCell ref="D4:D5"/>
  </mergeCells>
  <pageMargins left="1.1811023622047245" right="0.39370078740157483" top="0.78740157480314965" bottom="0.55118110236220474" header="0" footer="0"/>
  <pageSetup paperSize="9" scale="45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User</cp:lastModifiedBy>
  <cp:lastPrinted>2017-06-19T01:04:51Z</cp:lastPrinted>
  <dcterms:created xsi:type="dcterms:W3CDTF">2006-02-07T12:07:20Z</dcterms:created>
  <dcterms:modified xsi:type="dcterms:W3CDTF">2017-06-19T01:05:37Z</dcterms:modified>
</cp:coreProperties>
</file>